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rporate\PROC\Procurement\Projects\2021 TO 2022 CSIR PROJECTS\Div 3\Next Gen Ent\RFPs\RFP -3487-05-11-2021 Digital Doorway refurbishments installations &amp; connectivity\"/>
    </mc:Choice>
  </mc:AlternateContent>
  <xr:revisionPtr revIDLastSave="0" documentId="13_ncr:1_{C3C15206-8AD7-492C-9E43-A056130BF98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sponse Instructions" sheetId="1" r:id="rId1"/>
    <sheet name="Technical Compliance Matrix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I25" i="2" l="1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J9" i="2" s="1"/>
  <c r="H13" i="2"/>
  <c r="K7" i="2" l="1"/>
  <c r="J25" i="2"/>
  <c r="K9" i="2"/>
  <c r="K8" i="2"/>
  <c r="K6" i="2" l="1"/>
</calcChain>
</file>

<file path=xl/sharedStrings.xml><?xml version="1.0" encoding="utf-8"?>
<sst xmlns="http://schemas.openxmlformats.org/spreadsheetml/2006/main" count="97" uniqueCount="88">
  <si>
    <t>INSTRUCTIONS TO BIDDERS</t>
  </si>
  <si>
    <t>The bidder must complete the technical evaluation in full.</t>
  </si>
  <si>
    <t>Adherence to the format of the compliance matrix is compulsory.</t>
  </si>
  <si>
    <t>The Technical Compliance Matrix is a summary of the submission.  Bidders are encouraged to provide supporting documentation separately. Bidders are also requested to reference the applicable section in the supporting documentation per criterion where applicable.</t>
  </si>
  <si>
    <t>Bidders must provide responses to each criterion. Bidders must note how each criteria will be evaluated and the applicable score for each criterion.</t>
  </si>
  <si>
    <t xml:space="preserve">The bidder will fail the evaluation if they score 0 for any criterion. </t>
  </si>
  <si>
    <t>Proposals with a weighted technical score of less than the pre-determined minimum overall percentage or less than each specific minimum in the technical Compliance Matrix on any of the individual criteria will be eliminated from further evaluation.</t>
  </si>
  <si>
    <t xml:space="preserve">The following table summarises the expected response in each column for each individual criterion. </t>
  </si>
  <si>
    <t>General Criteria (Quality, Reliability, Technical Capability of Tenderer, Viability, and Durability)</t>
  </si>
  <si>
    <t>Criterion Name</t>
  </si>
  <si>
    <t>Required Response</t>
  </si>
  <si>
    <t>Evaluation Method</t>
  </si>
  <si>
    <t>Response</t>
  </si>
  <si>
    <t>Score</t>
  </si>
  <si>
    <t>Column will contain the name of the criterion being evaluated</t>
  </si>
  <si>
    <t>Column will describe the response that CSIR expects</t>
  </si>
  <si>
    <t>Column will describe how CSIR will evaluate the response</t>
  </si>
  <si>
    <t>The Bidder will have to select between
● Comply
● Partial Compliance
● Do not comply</t>
  </si>
  <si>
    <t>Bidder name</t>
  </si>
  <si>
    <t>FINAL RESULT</t>
  </si>
  <si>
    <t>Passed each criteria?</t>
  </si>
  <si>
    <t>Minimum Score</t>
  </si>
  <si>
    <t>Bidder Score</t>
  </si>
  <si>
    <t>Annexure B: TECHNICAL COMPLIANCE MATRIX</t>
  </si>
  <si>
    <t>Summarise your response. Provide references to other documents included in bid where a complete response is provided</t>
  </si>
  <si>
    <t>Criteria Failed?</t>
  </si>
  <si>
    <t>Weighting of Criteria</t>
  </si>
  <si>
    <t>Weighted score</t>
  </si>
  <si>
    <t>Link Criteria (100%)</t>
  </si>
  <si>
    <t>References of previous work on the rural ICT installation projects</t>
  </si>
  <si>
    <t>Bidders are required to provide detailed descriptions of projects with contactable client references.</t>
  </si>
  <si>
    <t>References of previous work on ICT Centres / ICT lab / School server setup</t>
  </si>
  <si>
    <t>Reference previous work on Solar Installations, including solar panels, batteries &amp; Inverter installation &amp; commissioning</t>
  </si>
  <si>
    <t>Bidders are required to provide detailed descriptions of projects involving solar installations, with contactable client references.</t>
  </si>
  <si>
    <t>References of previous work on Computer Network installations including making LAN Cables, validating IP addresses, testing connectivity between network elements</t>
  </si>
  <si>
    <t>Bidders are required to provide detailed descriptions of projects involving network installations, with contactable client references.</t>
  </si>
  <si>
    <t>All criteria met - 10
Some criteria met - 5
None - 5</t>
  </si>
  <si>
    <t>References of previous work on WiFi Access Point installations, including mounting, connecting, debugging &amp; AP setup</t>
  </si>
  <si>
    <t>Bidders are required to provide detailed descriptions of projects involving WiFi equipment  installations, with contactable client references.</t>
  </si>
  <si>
    <t>Completed in ICT container and ICT lab environments - 10
Some evidence of such work - 5
None - 0</t>
  </si>
  <si>
    <t>References of previous work on commissioning a Raspberry Pi SBCs, Use of Raspberry Pi touchscreen navigation and troubleshooting faulty software and hardware</t>
  </si>
  <si>
    <t>Bidders are required to provide detailed descriptions of working with Raspberry Pi SBCs.</t>
  </si>
  <si>
    <t>All criteria met - 10
Some criteria - 5
No experience - 0</t>
  </si>
  <si>
    <t>References of previous experience in panel wiring - including 230Vac &amp; 24Vdc applications</t>
  </si>
  <si>
    <t>Bidders are required to provide detailed descriptions of projects involving panel wiring, with contactable client references.</t>
  </si>
  <si>
    <t>Validated previous experience using a Linux terminal command line for running scripts, network diagnostics, using text editor, setting date/time and similar tasks</t>
  </si>
  <si>
    <t>Bidders are required to provide detailed descriptions of projects involving Linux command line work, with contactable client references.</t>
  </si>
  <si>
    <t>Proven track record - 10
Some evidence of work in this field - 5
None - 0</t>
  </si>
  <si>
    <t>Validated previous experience in handling transportation logistics – arranging transport, supervising loading and unloading of flatbed trailer etc</t>
  </si>
  <si>
    <t>Bidders are required to provide detailed descriptions of projects involving transportation logistics, with contactable client references.</t>
  </si>
  <si>
    <t>Similar work to this project - 10
Some experience in transportation logistics - 5
None - 0</t>
  </si>
  <si>
    <t>Submitted – 10
Not submitted – 0</t>
  </si>
  <si>
    <t xml:space="preserve">Exact </t>
  </si>
  <si>
    <t>Similar</t>
  </si>
  <si>
    <t>None</t>
  </si>
  <si>
    <t>Exact</t>
  </si>
  <si>
    <t>All criteria met</t>
  </si>
  <si>
    <t>Some criteria met</t>
  </si>
  <si>
    <t>No criteria met</t>
  </si>
  <si>
    <t>3 or more references</t>
  </si>
  <si>
    <t>1 or 2 references</t>
  </si>
  <si>
    <t>Completed in ICT container and ICT lab environments</t>
  </si>
  <si>
    <t>Some evidence of such work</t>
  </si>
  <si>
    <t>Multiple projects</t>
  </si>
  <si>
    <t>Some evidence of experience</t>
  </si>
  <si>
    <t>Proven track record</t>
  </si>
  <si>
    <t>Some evidence of work in this field</t>
  </si>
  <si>
    <t>Similar transporation work to this project</t>
  </si>
  <si>
    <t>Some experience in transportation logistics</t>
  </si>
  <si>
    <t>Submitted</t>
  </si>
  <si>
    <t>Not submitted</t>
  </si>
  <si>
    <t>Based on the response and the evidence provided, CSIR will issue a score of 0, 5, or 10. (Described in more detail next to each criteria)</t>
  </si>
  <si>
    <t>Exact type of work done - 10
Similar work done in the past - 5
No work done or no contactable client references provided - 0</t>
  </si>
  <si>
    <t>Exact match - 10
No work done or no contactable client references provided - 0</t>
  </si>
  <si>
    <t>3 or more references - 10
1 or 2 reference - 5
No contactable client references provided - 0</t>
  </si>
  <si>
    <t>Multiple projects - 10
Some evidence of experience in this regard - 5
No evidence of experience or no contactable client references provided - 0</t>
  </si>
  <si>
    <t>No work done or no contactable client references provided</t>
  </si>
  <si>
    <t xml:space="preserve">No contactable client references provided </t>
  </si>
  <si>
    <t>No evidence of experience or no contactable client references provided</t>
  </si>
  <si>
    <t>Exact match</t>
  </si>
  <si>
    <t>Past experience in transportation logistics</t>
  </si>
  <si>
    <t>Bidders are required to provide detailed descriptions of projects involving transportation of large structures (e.g. shipping containers) with contactable client references.</t>
  </si>
  <si>
    <t>Exact type of work done (including Summary of experience) - 10
Similar work done (including Summary of experience) - 5
No work done or no contactable client references provided - 0</t>
  </si>
  <si>
    <t>Bidders are required to provide detailed descriptions of projects with contactable client references as well as  a summary of experience of the project team and their respective roles.</t>
  </si>
  <si>
    <t>Milestone Plan (including dates)</t>
  </si>
  <si>
    <t xml:space="preserve">Bidders must submit a Milestone plan that aligns to their Work Package delivery commitments. In addition to the Milestone plan, a best case and worst case overall timeline to complete WP1 to WP14 should be provided. </t>
  </si>
  <si>
    <r>
      <t xml:space="preserve">RFP 3487/05/11/2021 </t>
    </r>
    <r>
      <rPr>
        <b/>
        <sz val="14"/>
        <color rgb="FF000000"/>
        <rFont val="Arial"/>
        <family val="2"/>
        <charset val="1"/>
      </rPr>
      <t>Digital Doorway refurbishments, installations and LTE connectivity</t>
    </r>
  </si>
  <si>
    <t>RFP 3487/05/11/2021  - Digital Doorway Refurbishments, Installations and Connectivity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</si>
</sst>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b/>
      <strike/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4"/>
      <color rgb="FFCE181E"/>
      <name val="Arial"/>
      <family val="2"/>
      <charset val="1"/>
    </font>
    <font>
      <sz val="11"/>
      <color rgb="FFCE181E"/>
      <name val="Arial"/>
      <family val="2"/>
      <charset val="1"/>
    </font>
    <font>
      <b/>
      <sz val="11"/>
      <color rgb="FFCE181E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sz val="11"/>
      <color theme="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EBF1DE"/>
      </patternFill>
    </fill>
    <fill>
      <patternFill patternType="solid">
        <fgColor rgb="FFD7E4BD"/>
        <bgColor rgb="FFD8D8D8"/>
      </patternFill>
    </fill>
    <fill>
      <patternFill patternType="solid">
        <fgColor rgb="FFD8D8D8"/>
        <bgColor rgb="FFD7E4BD"/>
      </patternFill>
    </fill>
    <fill>
      <patternFill patternType="solid">
        <fgColor rgb="FFEAF1DD"/>
        <bgColor rgb="FFEBF1DE"/>
      </patternFill>
    </fill>
    <fill>
      <patternFill patternType="solid">
        <fgColor rgb="FFEBF1DE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9">
    <xf numFmtId="0" fontId="0" fillId="0" borderId="0" xfId="0"/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7" fillId="5" borderId="12" xfId="0" applyFont="1" applyFill="1" applyBorder="1" applyAlignment="1" applyProtection="1">
      <alignment horizontal="center" vertical="center"/>
    </xf>
    <xf numFmtId="164" fontId="7" fillId="5" borderId="12" xfId="0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9" fontId="7" fillId="0" borderId="15" xfId="0" applyNumberFormat="1" applyFont="1" applyBorder="1" applyAlignment="1" applyProtection="1">
      <alignment horizontal="center" vertical="center"/>
    </xf>
    <xf numFmtId="164" fontId="7" fillId="0" borderId="15" xfId="1" applyNumberFormat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6" borderId="2" xfId="0" applyFont="1" applyFill="1" applyBorder="1" applyAlignment="1" applyProtection="1">
      <alignment horizontal="center" vertical="center" wrapText="1"/>
    </xf>
    <xf numFmtId="49" fontId="8" fillId="7" borderId="2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</xf>
    <xf numFmtId="10" fontId="1" fillId="5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/>
    <xf numFmtId="0" fontId="11" fillId="0" borderId="0" xfId="0" applyFont="1" applyAlignment="1">
      <alignment vertical="center"/>
    </xf>
    <xf numFmtId="0" fontId="11" fillId="9" borderId="0" xfId="0" applyFont="1" applyFill="1" applyAlignment="1">
      <alignment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12" fillId="8" borderId="17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1" fillId="9" borderId="23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5" fillId="9" borderId="0" xfId="0" applyFont="1" applyFill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EEECE1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EAF1DD"/>
      <rgbColor rgb="FF99FF66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BB59"/>
    <pageSetUpPr fitToPage="1"/>
  </sheetPr>
  <dimension ref="A1:L17"/>
  <sheetViews>
    <sheetView tabSelected="1" zoomScaleNormal="100" workbookViewId="0">
      <selection activeCell="T11" sqref="T11"/>
    </sheetView>
  </sheetViews>
  <sheetFormatPr defaultColWidth="15.140625" defaultRowHeight="15" x14ac:dyDescent="0.25"/>
  <cols>
    <col min="1" max="1" width="3" style="31" bestFit="1" customWidth="1"/>
    <col min="2" max="2" width="0.7109375" style="31" customWidth="1"/>
    <col min="3" max="6" width="21.140625" style="31" customWidth="1"/>
    <col min="7" max="7" width="23.5703125" style="31" customWidth="1"/>
    <col min="8" max="17" width="5.7109375" style="31" customWidth="1"/>
    <col min="18" max="26" width="13.28515625" style="31" customWidth="1"/>
    <col min="27" max="16384" width="15.140625" style="31"/>
  </cols>
  <sheetData>
    <row r="1" spans="1:12" ht="25.5" customHeight="1" x14ac:dyDescent="0.25">
      <c r="C1" s="56" t="s">
        <v>87</v>
      </c>
      <c r="D1" s="57"/>
      <c r="E1" s="57"/>
      <c r="F1" s="57"/>
      <c r="G1" s="57"/>
      <c r="H1" s="57"/>
      <c r="I1" s="57"/>
      <c r="J1" s="57"/>
      <c r="K1" s="58"/>
    </row>
    <row r="3" spans="1:12" ht="27" customHeight="1" x14ac:dyDescent="0.25">
      <c r="A3" s="32"/>
      <c r="B3" s="32"/>
      <c r="C3" s="59" t="s">
        <v>0</v>
      </c>
      <c r="D3" s="60"/>
      <c r="E3" s="60"/>
      <c r="F3" s="60"/>
      <c r="G3" s="60"/>
      <c r="H3" s="60"/>
      <c r="I3" s="60"/>
      <c r="J3" s="60"/>
      <c r="K3" s="61"/>
      <c r="L3" s="32"/>
    </row>
    <row r="4" spans="1:12" ht="14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1.25" customHeight="1" x14ac:dyDescent="0.25">
      <c r="A5" s="33">
        <v>1</v>
      </c>
      <c r="B5" s="34"/>
      <c r="C5" s="62" t="s">
        <v>1</v>
      </c>
      <c r="D5" s="63"/>
      <c r="E5" s="63"/>
      <c r="F5" s="63"/>
      <c r="G5" s="63"/>
      <c r="H5" s="63"/>
      <c r="I5" s="63"/>
      <c r="J5" s="63"/>
      <c r="K5" s="64"/>
      <c r="L5" s="32"/>
    </row>
    <row r="6" spans="1:12" ht="41.25" customHeight="1" x14ac:dyDescent="0.25">
      <c r="A6" s="33">
        <f>A5+1</f>
        <v>2</v>
      </c>
      <c r="B6" s="34"/>
      <c r="C6" s="65" t="s">
        <v>2</v>
      </c>
      <c r="D6" s="63"/>
      <c r="E6" s="63"/>
      <c r="F6" s="63"/>
      <c r="G6" s="63"/>
      <c r="H6" s="63"/>
      <c r="I6" s="63"/>
      <c r="J6" s="63"/>
      <c r="K6" s="64"/>
      <c r="L6" s="32"/>
    </row>
    <row r="7" spans="1:12" ht="41.25" customHeight="1" x14ac:dyDescent="0.25">
      <c r="A7" s="33">
        <f t="shared" ref="A7:A11" si="0">A6+1</f>
        <v>3</v>
      </c>
      <c r="B7" s="34"/>
      <c r="C7" s="65" t="s">
        <v>3</v>
      </c>
      <c r="D7" s="63"/>
      <c r="E7" s="63"/>
      <c r="F7" s="63"/>
      <c r="G7" s="63"/>
      <c r="H7" s="63"/>
      <c r="I7" s="63"/>
      <c r="J7" s="63"/>
      <c r="K7" s="64"/>
      <c r="L7" s="32"/>
    </row>
    <row r="8" spans="1:12" ht="41.25" customHeight="1" x14ac:dyDescent="0.25">
      <c r="A8" s="35">
        <f t="shared" si="0"/>
        <v>4</v>
      </c>
      <c r="B8" s="36"/>
      <c r="C8" s="65" t="s">
        <v>4</v>
      </c>
      <c r="D8" s="63"/>
      <c r="E8" s="63"/>
      <c r="F8" s="63"/>
      <c r="G8" s="63"/>
      <c r="H8" s="63"/>
      <c r="I8" s="63"/>
      <c r="J8" s="63"/>
      <c r="K8" s="64"/>
    </row>
    <row r="9" spans="1:12" ht="41.25" customHeight="1" x14ac:dyDescent="0.25">
      <c r="A9" s="35">
        <f t="shared" si="0"/>
        <v>5</v>
      </c>
      <c r="B9" s="36"/>
      <c r="C9" s="68" t="s">
        <v>5</v>
      </c>
      <c r="D9" s="69"/>
      <c r="E9" s="69"/>
      <c r="F9" s="69"/>
      <c r="G9" s="69"/>
      <c r="H9" s="69"/>
      <c r="I9" s="69"/>
      <c r="J9" s="69"/>
      <c r="K9" s="70"/>
    </row>
    <row r="10" spans="1:12" ht="41.25" customHeight="1" x14ac:dyDescent="0.25">
      <c r="A10" s="33">
        <f t="shared" si="0"/>
        <v>6</v>
      </c>
      <c r="B10" s="34"/>
      <c r="C10" s="68" t="s">
        <v>6</v>
      </c>
      <c r="D10" s="69"/>
      <c r="E10" s="69"/>
      <c r="F10" s="69"/>
      <c r="G10" s="69"/>
      <c r="H10" s="69"/>
      <c r="I10" s="69"/>
      <c r="J10" s="69"/>
      <c r="K10" s="70"/>
    </row>
    <row r="11" spans="1:12" ht="41.25" customHeight="1" x14ac:dyDescent="0.25">
      <c r="A11" s="33">
        <f t="shared" si="0"/>
        <v>7</v>
      </c>
      <c r="B11" s="34"/>
      <c r="C11" s="65" t="s">
        <v>7</v>
      </c>
      <c r="D11" s="63"/>
      <c r="E11" s="63"/>
      <c r="F11" s="63"/>
      <c r="G11" s="63"/>
      <c r="H11" s="63"/>
      <c r="I11" s="63"/>
      <c r="J11" s="63"/>
      <c r="K11" s="64"/>
      <c r="L11" s="32"/>
    </row>
    <row r="12" spans="1:12" ht="14.2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4.25" customHeight="1" x14ac:dyDescent="0.25">
      <c r="A13" s="32"/>
      <c r="B13" s="32"/>
      <c r="C13" s="71"/>
      <c r="D13" s="67"/>
      <c r="E13" s="67"/>
      <c r="F13" s="67"/>
      <c r="G13" s="67"/>
      <c r="H13" s="67"/>
      <c r="I13" s="67"/>
      <c r="J13" s="67"/>
      <c r="K13" s="67"/>
      <c r="L13" s="32"/>
    </row>
    <row r="14" spans="1:12" ht="18.75" customHeight="1" x14ac:dyDescent="0.25">
      <c r="A14" s="32"/>
      <c r="B14" s="32"/>
      <c r="C14" s="66" t="s">
        <v>8</v>
      </c>
      <c r="D14" s="67"/>
      <c r="E14" s="67"/>
      <c r="F14" s="67"/>
      <c r="G14" s="67"/>
      <c r="H14" s="32"/>
      <c r="I14" s="32"/>
      <c r="J14" s="32"/>
      <c r="K14" s="32"/>
      <c r="L14" s="32"/>
    </row>
    <row r="15" spans="1:12" ht="30" customHeight="1" x14ac:dyDescent="0.25">
      <c r="A15" s="32"/>
      <c r="B15" s="32"/>
      <c r="C15" s="37" t="s">
        <v>9</v>
      </c>
      <c r="D15" s="37" t="s">
        <v>10</v>
      </c>
      <c r="E15" s="37" t="s">
        <v>11</v>
      </c>
      <c r="F15" s="37" t="s">
        <v>12</v>
      </c>
      <c r="G15" s="37" t="s">
        <v>13</v>
      </c>
      <c r="H15" s="32"/>
      <c r="I15" s="32"/>
      <c r="J15" s="32"/>
      <c r="K15" s="32"/>
      <c r="L15" s="32"/>
    </row>
    <row r="16" spans="1:12" ht="120" customHeight="1" x14ac:dyDescent="0.25">
      <c r="A16" s="32"/>
      <c r="B16" s="32"/>
      <c r="C16" s="38" t="s">
        <v>14</v>
      </c>
      <c r="D16" s="38" t="s">
        <v>15</v>
      </c>
      <c r="E16" s="38" t="s">
        <v>16</v>
      </c>
      <c r="F16" s="38" t="s">
        <v>17</v>
      </c>
      <c r="G16" s="38" t="s">
        <v>71</v>
      </c>
      <c r="H16" s="32"/>
      <c r="I16" s="32"/>
      <c r="J16" s="32"/>
      <c r="K16" s="32"/>
      <c r="L16" s="32"/>
    </row>
    <row r="17" spans="1:12" ht="14.25" customHeight="1" x14ac:dyDescent="0.25">
      <c r="A17" s="32"/>
      <c r="B17" s="32"/>
      <c r="C17" s="39"/>
      <c r="D17" s="39"/>
      <c r="E17" s="39"/>
      <c r="F17" s="39"/>
      <c r="G17" s="39"/>
      <c r="H17" s="32"/>
      <c r="I17" s="32"/>
      <c r="J17" s="32"/>
      <c r="K17" s="32"/>
      <c r="L17" s="32"/>
    </row>
  </sheetData>
  <mergeCells count="11">
    <mergeCell ref="C14:G14"/>
    <mergeCell ref="C8:K8"/>
    <mergeCell ref="C9:K9"/>
    <mergeCell ref="C10:K10"/>
    <mergeCell ref="C11:K11"/>
    <mergeCell ref="C13:K13"/>
    <mergeCell ref="C1:K1"/>
    <mergeCell ref="C3:K3"/>
    <mergeCell ref="C5:K5"/>
    <mergeCell ref="C6:K6"/>
    <mergeCell ref="C7:K7"/>
  </mergeCells>
  <pageMargins left="0.51180555555555496" right="0.5118055555555549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71"/>
  <sheetViews>
    <sheetView zoomScale="94" zoomScaleNormal="94" workbookViewId="0">
      <selection activeCell="C8" sqref="C8"/>
    </sheetView>
  </sheetViews>
  <sheetFormatPr defaultRowHeight="15" x14ac:dyDescent="0.25"/>
  <cols>
    <col min="1" max="1" width="0.42578125" style="1" customWidth="1"/>
    <col min="2" max="2" width="41.7109375" style="1" customWidth="1"/>
    <col min="3" max="3" width="47.42578125" style="1" customWidth="1"/>
    <col min="4" max="4" width="63.42578125" style="1" customWidth="1"/>
    <col min="5" max="5" width="21.7109375" style="52" customWidth="1"/>
    <col min="6" max="6" width="51.42578125" style="1" customWidth="1"/>
    <col min="7" max="7" width="19.7109375" style="1" hidden="1" customWidth="1"/>
    <col min="8" max="8" width="23.7109375" style="1" customWidth="1"/>
    <col min="9" max="9" width="10.7109375" style="1" customWidth="1"/>
    <col min="10" max="10" width="11.42578125" style="1"/>
    <col min="11" max="11" width="11.140625" style="1" customWidth="1"/>
    <col min="12" max="12" width="3.5703125" style="1" customWidth="1"/>
    <col min="13" max="21" width="5.7109375" style="1" customWidth="1"/>
    <col min="22" max="26" width="13.28515625" style="1" customWidth="1"/>
    <col min="27" max="1025" width="15.140625" style="1" customWidth="1"/>
  </cols>
  <sheetData>
    <row r="1" spans="1:12" ht="18" customHeight="1" x14ac:dyDescent="0.25">
      <c r="B1" s="74" t="s">
        <v>86</v>
      </c>
      <c r="C1" s="75"/>
      <c r="D1" s="75"/>
      <c r="E1" s="75"/>
      <c r="F1" s="75"/>
      <c r="G1" s="75"/>
      <c r="H1" s="75"/>
      <c r="I1" s="75"/>
      <c r="J1" s="75"/>
      <c r="K1" s="75"/>
    </row>
    <row r="3" spans="1:12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ht="14.45" customHeight="1" x14ac:dyDescent="0.25">
      <c r="B4" s="77" t="s">
        <v>18</v>
      </c>
      <c r="C4" s="77"/>
      <c r="D4" s="78"/>
      <c r="E4" s="78"/>
      <c r="F4" s="78"/>
      <c r="G4" s="78"/>
      <c r="H4" s="78"/>
      <c r="I4" s="78"/>
      <c r="J4" s="78"/>
      <c r="K4" s="78"/>
    </row>
    <row r="5" spans="1:12" ht="18" x14ac:dyDescent="0.25">
      <c r="B5" s="2"/>
      <c r="C5" s="3"/>
      <c r="D5" s="3"/>
      <c r="E5" s="2"/>
      <c r="F5" s="3"/>
      <c r="G5" s="3"/>
      <c r="H5" s="3"/>
      <c r="I5" s="3"/>
      <c r="J5" s="3"/>
      <c r="K5" s="3"/>
    </row>
    <row r="6" spans="1:12" x14ac:dyDescent="0.25">
      <c r="B6" s="29"/>
      <c r="C6" s="29"/>
      <c r="D6" s="29"/>
      <c r="E6" s="49"/>
      <c r="F6" s="29"/>
      <c r="G6" s="4"/>
      <c r="H6" s="5" t="s">
        <v>19</v>
      </c>
      <c r="I6" s="6"/>
      <c r="J6" s="6"/>
      <c r="K6" s="7" t="str">
        <f>IF(AND(K7="PASS",K8="PASS",K9="PASS"), "PASS","FAIL")</f>
        <v>FAIL</v>
      </c>
    </row>
    <row r="7" spans="1:12" x14ac:dyDescent="0.25">
      <c r="B7" s="29"/>
      <c r="C7" s="29"/>
      <c r="D7" s="29"/>
      <c r="E7" s="49"/>
      <c r="F7" s="29"/>
      <c r="G7" s="4"/>
      <c r="H7" s="8" t="s">
        <v>20</v>
      </c>
      <c r="I7" s="9"/>
      <c r="J7" s="9"/>
      <c r="K7" s="10" t="str">
        <f>IF((OR(G14:G24)),"FAIL","PASS")</f>
        <v>FAIL</v>
      </c>
    </row>
    <row r="8" spans="1:12" x14ac:dyDescent="0.25">
      <c r="B8" s="29"/>
      <c r="C8" s="29"/>
      <c r="D8" s="29"/>
      <c r="E8" s="49"/>
      <c r="F8" s="29"/>
      <c r="G8" s="4"/>
      <c r="H8" s="11" t="s">
        <v>21</v>
      </c>
      <c r="I8" s="12"/>
      <c r="J8" s="13"/>
      <c r="K8" s="14" t="str">
        <f>IF(J9&gt;J8,"PASS","FAIL")</f>
        <v>PASS</v>
      </c>
    </row>
    <row r="9" spans="1:12" x14ac:dyDescent="0.25">
      <c r="B9" s="29"/>
      <c r="C9" s="29"/>
      <c r="D9" s="29"/>
      <c r="E9" s="49"/>
      <c r="F9" s="29"/>
      <c r="G9" s="4"/>
      <c r="H9" s="15" t="s">
        <v>22</v>
      </c>
      <c r="I9" s="16">
        <v>0.7</v>
      </c>
      <c r="J9" s="17">
        <f>J13</f>
        <v>0.42499999999999999</v>
      </c>
      <c r="K9" s="18" t="str">
        <f>IF(J9&gt;=I9,"PASS","FAIL")</f>
        <v>FAIL</v>
      </c>
    </row>
    <row r="10" spans="1:12" x14ac:dyDescent="0.25">
      <c r="B10" s="4"/>
      <c r="C10" s="4"/>
      <c r="D10" s="4"/>
      <c r="E10" s="50"/>
      <c r="F10" s="4"/>
      <c r="G10" s="4"/>
      <c r="H10" s="4"/>
      <c r="I10" s="4"/>
      <c r="J10" s="4"/>
      <c r="K10" s="4"/>
    </row>
    <row r="11" spans="1:12" ht="13.9" customHeight="1" x14ac:dyDescent="0.25">
      <c r="A11" s="19"/>
      <c r="B11" s="72" t="s">
        <v>23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2" ht="45" x14ac:dyDescent="0.25">
      <c r="A12" s="19"/>
      <c r="B12" s="42" t="s">
        <v>9</v>
      </c>
      <c r="C12" s="42" t="s">
        <v>10</v>
      </c>
      <c r="D12" s="42" t="s">
        <v>11</v>
      </c>
      <c r="E12" s="42" t="s">
        <v>12</v>
      </c>
      <c r="F12" s="43" t="s">
        <v>24</v>
      </c>
      <c r="G12" s="44" t="s">
        <v>25</v>
      </c>
      <c r="H12" s="44" t="s">
        <v>26</v>
      </c>
      <c r="I12" s="44" t="s">
        <v>13</v>
      </c>
      <c r="J12" s="44" t="s">
        <v>27</v>
      </c>
      <c r="K12" s="20"/>
      <c r="L12" s="21"/>
    </row>
    <row r="13" spans="1:12" ht="13.9" customHeight="1" x14ac:dyDescent="0.25">
      <c r="A13" s="22"/>
      <c r="B13" s="73" t="s">
        <v>28</v>
      </c>
      <c r="C13" s="73"/>
      <c r="D13" s="73"/>
      <c r="E13" s="73"/>
      <c r="F13" s="73"/>
      <c r="G13" s="44">
        <v>5</v>
      </c>
      <c r="H13" s="45">
        <f>SUM(H14:H24)</f>
        <v>1.0000000000000002</v>
      </c>
      <c r="I13" s="46"/>
      <c r="J13" s="47">
        <f>SUMPRODUCT(I14:I24,H14:H24)/10</f>
        <v>0.42499999999999999</v>
      </c>
      <c r="K13" s="23"/>
      <c r="L13" s="22"/>
    </row>
    <row r="14" spans="1:12" ht="38.25" x14ac:dyDescent="0.25">
      <c r="B14" s="40" t="s">
        <v>29</v>
      </c>
      <c r="C14" s="40" t="s">
        <v>30</v>
      </c>
      <c r="D14" s="48" t="s">
        <v>72</v>
      </c>
      <c r="E14" s="51"/>
      <c r="F14" s="24"/>
      <c r="G14" s="25" t="b">
        <f t="shared" ref="G14:G24" si="0">I14&lt;$G$13</f>
        <v>0</v>
      </c>
      <c r="H14" s="26">
        <v>0.2</v>
      </c>
      <c r="I14" s="27">
        <v>5</v>
      </c>
      <c r="J14" s="25">
        <f t="shared" ref="J14:J24" si="1">H14*10*I14</f>
        <v>10</v>
      </c>
      <c r="K14" s="25"/>
    </row>
    <row r="15" spans="1:12" ht="51" x14ac:dyDescent="0.25">
      <c r="B15" s="40" t="s">
        <v>31</v>
      </c>
      <c r="C15" s="40" t="s">
        <v>83</v>
      </c>
      <c r="D15" s="48" t="s">
        <v>82</v>
      </c>
      <c r="E15" s="51"/>
      <c r="F15" s="24"/>
      <c r="G15" s="25" t="b">
        <f t="shared" si="0"/>
        <v>0</v>
      </c>
      <c r="H15" s="26">
        <v>0.15</v>
      </c>
      <c r="I15" s="27">
        <v>5</v>
      </c>
      <c r="J15" s="25">
        <f t="shared" si="1"/>
        <v>7.5</v>
      </c>
      <c r="K15" s="25"/>
    </row>
    <row r="16" spans="1:12" ht="57.6" customHeight="1" x14ac:dyDescent="0.25">
      <c r="B16" s="40" t="s">
        <v>80</v>
      </c>
      <c r="C16" s="40" t="s">
        <v>81</v>
      </c>
      <c r="D16" s="48" t="s">
        <v>73</v>
      </c>
      <c r="E16" s="51"/>
      <c r="F16" s="24"/>
      <c r="G16" s="25" t="b">
        <f t="shared" si="0"/>
        <v>1</v>
      </c>
      <c r="H16" s="26">
        <v>0.1</v>
      </c>
      <c r="I16" s="27">
        <v>0</v>
      </c>
      <c r="J16" s="25">
        <f t="shared" si="1"/>
        <v>0</v>
      </c>
      <c r="K16" s="25"/>
    </row>
    <row r="17" spans="1:1025" ht="38.25" x14ac:dyDescent="0.25">
      <c r="B17" s="40" t="s">
        <v>32</v>
      </c>
      <c r="C17" s="40" t="s">
        <v>33</v>
      </c>
      <c r="D17" s="48" t="s">
        <v>74</v>
      </c>
      <c r="E17" s="51"/>
      <c r="F17" s="24"/>
      <c r="G17" s="25" t="b">
        <f t="shared" si="0"/>
        <v>0</v>
      </c>
      <c r="H17" s="26">
        <v>0.15</v>
      </c>
      <c r="I17" s="27">
        <v>5</v>
      </c>
      <c r="J17" s="25">
        <f t="shared" si="1"/>
        <v>7.5</v>
      </c>
      <c r="K17" s="25"/>
    </row>
    <row r="18" spans="1:1025" ht="51" x14ac:dyDescent="0.25">
      <c r="B18" s="40" t="s">
        <v>34</v>
      </c>
      <c r="C18" s="40" t="s">
        <v>35</v>
      </c>
      <c r="D18" s="48" t="s">
        <v>36</v>
      </c>
      <c r="E18" s="51"/>
      <c r="F18" s="24"/>
      <c r="G18" s="25" t="b">
        <f t="shared" si="0"/>
        <v>0</v>
      </c>
      <c r="H18" s="26">
        <v>0.05</v>
      </c>
      <c r="I18" s="27">
        <v>5</v>
      </c>
      <c r="J18" s="25">
        <f t="shared" si="1"/>
        <v>2.5</v>
      </c>
      <c r="K18" s="25"/>
    </row>
    <row r="19" spans="1:1025" ht="38.25" x14ac:dyDescent="0.25">
      <c r="B19" s="40" t="s">
        <v>37</v>
      </c>
      <c r="C19" s="40" t="s">
        <v>38</v>
      </c>
      <c r="D19" s="48" t="s">
        <v>39</v>
      </c>
      <c r="E19" s="51"/>
      <c r="F19" s="24"/>
      <c r="G19" s="25" t="b">
        <f t="shared" si="0"/>
        <v>0</v>
      </c>
      <c r="H19" s="26">
        <v>0.05</v>
      </c>
      <c r="I19" s="27">
        <v>5</v>
      </c>
      <c r="J19" s="25">
        <f t="shared" si="1"/>
        <v>2.5</v>
      </c>
      <c r="K19" s="25"/>
    </row>
    <row r="20" spans="1:1025" ht="51" x14ac:dyDescent="0.25">
      <c r="B20" s="40" t="s">
        <v>40</v>
      </c>
      <c r="C20" s="40" t="s">
        <v>41</v>
      </c>
      <c r="D20" s="48" t="s">
        <v>42</v>
      </c>
      <c r="E20" s="51"/>
      <c r="F20" s="24"/>
      <c r="G20" s="25" t="b">
        <f t="shared" si="0"/>
        <v>0</v>
      </c>
      <c r="H20" s="26">
        <v>0.05</v>
      </c>
      <c r="I20" s="27">
        <v>5</v>
      </c>
      <c r="J20" s="25">
        <f t="shared" si="1"/>
        <v>2.5</v>
      </c>
      <c r="K20" s="25"/>
    </row>
    <row r="21" spans="1:1025" ht="38.25" x14ac:dyDescent="0.25">
      <c r="B21" s="40" t="s">
        <v>43</v>
      </c>
      <c r="C21" s="40" t="s">
        <v>44</v>
      </c>
      <c r="D21" s="48" t="s">
        <v>75</v>
      </c>
      <c r="E21" s="51"/>
      <c r="F21" s="24"/>
      <c r="G21" s="25" t="b">
        <f t="shared" si="0"/>
        <v>0</v>
      </c>
      <c r="H21" s="26">
        <v>0.05</v>
      </c>
      <c r="I21" s="27">
        <v>5</v>
      </c>
      <c r="J21" s="25">
        <f t="shared" si="1"/>
        <v>2.5</v>
      </c>
      <c r="K21" s="25"/>
    </row>
    <row r="22" spans="1:1025" ht="58.9" customHeight="1" x14ac:dyDescent="0.25">
      <c r="B22" s="40" t="s">
        <v>45</v>
      </c>
      <c r="C22" s="40" t="s">
        <v>46</v>
      </c>
      <c r="D22" s="48" t="s">
        <v>47</v>
      </c>
      <c r="E22" s="51"/>
      <c r="F22" s="24"/>
      <c r="G22" s="25" t="b">
        <f t="shared" si="0"/>
        <v>0</v>
      </c>
      <c r="H22" s="26">
        <v>0.1</v>
      </c>
      <c r="I22" s="27">
        <v>5</v>
      </c>
      <c r="J22" s="25">
        <f t="shared" si="1"/>
        <v>5</v>
      </c>
      <c r="K22" s="25"/>
    </row>
    <row r="23" spans="1:1025" ht="54.6" customHeight="1" x14ac:dyDescent="0.25">
      <c r="B23" s="40" t="s">
        <v>48</v>
      </c>
      <c r="C23" s="40" t="s">
        <v>49</v>
      </c>
      <c r="D23" s="48" t="s">
        <v>50</v>
      </c>
      <c r="E23" s="51"/>
      <c r="F23" s="24"/>
      <c r="G23" s="25" t="b">
        <f t="shared" si="0"/>
        <v>0</v>
      </c>
      <c r="H23" s="26">
        <v>0.05</v>
      </c>
      <c r="I23" s="27">
        <v>5</v>
      </c>
      <c r="J23" s="25">
        <f t="shared" si="1"/>
        <v>2.5</v>
      </c>
      <c r="K23" s="25"/>
    </row>
    <row r="24" spans="1:1025" ht="63" customHeight="1" x14ac:dyDescent="0.25">
      <c r="B24" s="41" t="s">
        <v>84</v>
      </c>
      <c r="C24" s="40" t="s">
        <v>85</v>
      </c>
      <c r="D24" s="48" t="s">
        <v>51</v>
      </c>
      <c r="E24" s="51"/>
      <c r="F24" s="24"/>
      <c r="G24" s="25" t="b">
        <f t="shared" si="0"/>
        <v>1</v>
      </c>
      <c r="H24" s="26">
        <v>0.05</v>
      </c>
      <c r="I24" s="27">
        <v>0</v>
      </c>
      <c r="J24" s="25">
        <f t="shared" si="1"/>
        <v>0</v>
      </c>
      <c r="K24" s="25"/>
    </row>
    <row r="25" spans="1:1025" x14ac:dyDescent="0.25">
      <c r="I25" s="1">
        <f>SUM(I14:I24)</f>
        <v>45</v>
      </c>
      <c r="J25" s="1">
        <f>SUM(J14:J24)</f>
        <v>42.5</v>
      </c>
    </row>
    <row r="28" spans="1:1025" s="30" customFormat="1" x14ac:dyDescent="0.25">
      <c r="A28" s="28"/>
      <c r="B28" s="54" t="s">
        <v>52</v>
      </c>
      <c r="C28" s="29"/>
      <c r="D28" s="29"/>
      <c r="E28" s="4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</row>
    <row r="29" spans="1:1025" s="30" customFormat="1" x14ac:dyDescent="0.25">
      <c r="A29" s="28"/>
      <c r="B29" s="54" t="s">
        <v>53</v>
      </c>
      <c r="C29" s="29"/>
      <c r="D29" s="29"/>
      <c r="E29" s="4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</row>
    <row r="30" spans="1:1025" s="30" customFormat="1" x14ac:dyDescent="0.25">
      <c r="A30" s="28"/>
      <c r="B30" s="54" t="s">
        <v>76</v>
      </c>
      <c r="C30" s="29"/>
      <c r="D30" s="29"/>
      <c r="E30" s="4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</row>
    <row r="31" spans="1:1025" s="30" customFormat="1" x14ac:dyDescent="0.25">
      <c r="A31" s="28"/>
      <c r="B31" s="54"/>
      <c r="C31" s="28"/>
      <c r="D31" s="28"/>
      <c r="E31" s="5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</row>
    <row r="32" spans="1:1025" s="30" customFormat="1" x14ac:dyDescent="0.25">
      <c r="A32" s="28"/>
      <c r="B32" s="54" t="s">
        <v>55</v>
      </c>
      <c r="C32" s="28"/>
      <c r="D32" s="28"/>
      <c r="E32" s="5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</row>
    <row r="33" spans="1:1025" s="30" customFormat="1" x14ac:dyDescent="0.25">
      <c r="A33" s="28"/>
      <c r="B33" s="54" t="s">
        <v>54</v>
      </c>
      <c r="C33" s="28"/>
      <c r="D33" s="28"/>
      <c r="E33" s="5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  <c r="AMA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</row>
    <row r="34" spans="1:1025" s="30" customFormat="1" x14ac:dyDescent="0.25">
      <c r="A34" s="28"/>
      <c r="B34" s="54"/>
      <c r="C34" s="28"/>
      <c r="D34" s="28"/>
      <c r="E34" s="53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</row>
    <row r="35" spans="1:1025" s="30" customFormat="1" x14ac:dyDescent="0.25">
      <c r="A35" s="28"/>
      <c r="B35" s="54" t="s">
        <v>59</v>
      </c>
      <c r="C35" s="28"/>
      <c r="D35" s="28"/>
      <c r="E35" s="53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</row>
    <row r="36" spans="1:1025" s="30" customFormat="1" x14ac:dyDescent="0.25">
      <c r="A36" s="28"/>
      <c r="B36" s="54" t="s">
        <v>60</v>
      </c>
      <c r="C36" s="28"/>
      <c r="D36" s="28"/>
      <c r="E36" s="5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</row>
    <row r="37" spans="1:1025" s="30" customFormat="1" x14ac:dyDescent="0.25">
      <c r="A37" s="28"/>
      <c r="B37" s="54" t="s">
        <v>77</v>
      </c>
      <c r="C37" s="28"/>
      <c r="D37" s="28"/>
      <c r="E37" s="5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</row>
    <row r="38" spans="1:1025" s="30" customFormat="1" x14ac:dyDescent="0.25">
      <c r="A38" s="28"/>
      <c r="B38" s="54"/>
      <c r="C38" s="28"/>
      <c r="D38" s="28"/>
      <c r="E38" s="53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</row>
    <row r="39" spans="1:1025" s="30" customFormat="1" x14ac:dyDescent="0.25">
      <c r="A39" s="28"/>
      <c r="B39" s="54" t="s">
        <v>56</v>
      </c>
      <c r="C39" s="28"/>
      <c r="D39" s="28"/>
      <c r="E39" s="53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</row>
    <row r="40" spans="1:1025" s="30" customFormat="1" x14ac:dyDescent="0.25">
      <c r="A40" s="28"/>
      <c r="B40" s="54" t="s">
        <v>57</v>
      </c>
      <c r="C40" s="28"/>
      <c r="D40" s="28"/>
      <c r="E40" s="5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</row>
    <row r="41" spans="1:1025" s="30" customFormat="1" x14ac:dyDescent="0.25">
      <c r="A41" s="28"/>
      <c r="B41" s="54" t="s">
        <v>58</v>
      </c>
      <c r="C41" s="28"/>
      <c r="D41" s="28"/>
      <c r="E41" s="5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</row>
    <row r="42" spans="1:1025" s="30" customFormat="1" x14ac:dyDescent="0.25">
      <c r="A42" s="28"/>
      <c r="B42" s="54"/>
      <c r="C42" s="28"/>
      <c r="D42" s="28"/>
      <c r="E42" s="53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</row>
    <row r="43" spans="1:1025" s="30" customFormat="1" x14ac:dyDescent="0.25">
      <c r="A43" s="28"/>
      <c r="B43" s="54" t="s">
        <v>61</v>
      </c>
      <c r="C43" s="28"/>
      <c r="D43" s="28"/>
      <c r="E43" s="53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</row>
    <row r="44" spans="1:1025" s="30" customFormat="1" x14ac:dyDescent="0.25">
      <c r="A44" s="28"/>
      <c r="B44" s="54" t="s">
        <v>62</v>
      </c>
      <c r="C44" s="28"/>
      <c r="D44" s="28"/>
      <c r="E44" s="5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</row>
    <row r="45" spans="1:1025" s="30" customFormat="1" x14ac:dyDescent="0.25">
      <c r="A45" s="28"/>
      <c r="B45" s="54" t="s">
        <v>54</v>
      </c>
      <c r="C45" s="28"/>
      <c r="D45" s="28"/>
      <c r="E45" s="53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</row>
    <row r="46" spans="1:1025" s="30" customFormat="1" x14ac:dyDescent="0.25">
      <c r="A46" s="28"/>
      <c r="B46" s="54"/>
      <c r="C46" s="28"/>
      <c r="D46" s="28"/>
      <c r="E46" s="53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</row>
    <row r="47" spans="1:1025" s="30" customFormat="1" x14ac:dyDescent="0.25">
      <c r="A47" s="28"/>
      <c r="B47" s="54" t="s">
        <v>63</v>
      </c>
      <c r="C47" s="28"/>
      <c r="D47" s="28"/>
      <c r="E47" s="5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</row>
    <row r="48" spans="1:1025" s="30" customFormat="1" x14ac:dyDescent="0.25">
      <c r="A48" s="28"/>
      <c r="B48" s="54" t="s">
        <v>64</v>
      </c>
      <c r="C48" s="28"/>
      <c r="D48" s="28"/>
      <c r="E48" s="53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</row>
    <row r="49" spans="2:3" x14ac:dyDescent="0.25">
      <c r="B49" s="54" t="s">
        <v>78</v>
      </c>
      <c r="C49" s="28"/>
    </row>
    <row r="50" spans="2:3" x14ac:dyDescent="0.25">
      <c r="B50" s="54"/>
      <c r="C50" s="28"/>
    </row>
    <row r="51" spans="2:3" x14ac:dyDescent="0.25">
      <c r="B51" s="54" t="s">
        <v>65</v>
      </c>
      <c r="C51" s="28"/>
    </row>
    <row r="52" spans="2:3" x14ac:dyDescent="0.25">
      <c r="B52" s="54" t="s">
        <v>66</v>
      </c>
      <c r="C52" s="28"/>
    </row>
    <row r="53" spans="2:3" x14ac:dyDescent="0.25">
      <c r="B53" s="54" t="s">
        <v>54</v>
      </c>
      <c r="C53" s="28"/>
    </row>
    <row r="54" spans="2:3" x14ac:dyDescent="0.25">
      <c r="B54" s="54"/>
      <c r="C54" s="28"/>
    </row>
    <row r="55" spans="2:3" x14ac:dyDescent="0.25">
      <c r="B55" s="54" t="s">
        <v>67</v>
      </c>
      <c r="C55" s="28"/>
    </row>
    <row r="56" spans="2:3" x14ac:dyDescent="0.25">
      <c r="B56" s="54" t="s">
        <v>68</v>
      </c>
      <c r="C56" s="28"/>
    </row>
    <row r="57" spans="2:3" x14ac:dyDescent="0.25">
      <c r="B57" s="54" t="s">
        <v>54</v>
      </c>
      <c r="C57" s="28"/>
    </row>
    <row r="58" spans="2:3" x14ac:dyDescent="0.25">
      <c r="B58" s="54"/>
      <c r="C58" s="28"/>
    </row>
    <row r="59" spans="2:3" x14ac:dyDescent="0.25">
      <c r="B59" s="54" t="s">
        <v>69</v>
      </c>
      <c r="C59" s="28"/>
    </row>
    <row r="60" spans="2:3" x14ac:dyDescent="0.25">
      <c r="B60" s="54" t="s">
        <v>70</v>
      </c>
      <c r="C60" s="28"/>
    </row>
    <row r="61" spans="2:3" x14ac:dyDescent="0.25">
      <c r="B61" s="54"/>
      <c r="C61" s="28"/>
    </row>
    <row r="62" spans="2:3" x14ac:dyDescent="0.25">
      <c r="B62" s="55">
        <v>0</v>
      </c>
      <c r="C62" s="28"/>
    </row>
    <row r="63" spans="2:3" x14ac:dyDescent="0.25">
      <c r="B63" s="55">
        <v>5</v>
      </c>
      <c r="C63" s="28"/>
    </row>
    <row r="64" spans="2:3" x14ac:dyDescent="0.25">
      <c r="B64" s="55">
        <v>10</v>
      </c>
      <c r="C64" s="28"/>
    </row>
    <row r="65" spans="2:3" x14ac:dyDescent="0.25">
      <c r="B65" s="55"/>
      <c r="C65" s="28"/>
    </row>
    <row r="66" spans="2:3" x14ac:dyDescent="0.25">
      <c r="B66" s="55">
        <v>0</v>
      </c>
      <c r="C66" s="28"/>
    </row>
    <row r="67" spans="2:3" x14ac:dyDescent="0.25">
      <c r="B67" s="55">
        <v>10</v>
      </c>
      <c r="C67" s="28"/>
    </row>
    <row r="68" spans="2:3" x14ac:dyDescent="0.25">
      <c r="B68" s="54"/>
      <c r="C68" s="28"/>
    </row>
    <row r="69" spans="2:3" x14ac:dyDescent="0.25">
      <c r="B69" s="54" t="s">
        <v>79</v>
      </c>
      <c r="C69" s="28"/>
    </row>
    <row r="70" spans="2:3" x14ac:dyDescent="0.25">
      <c r="B70" s="54" t="s">
        <v>76</v>
      </c>
      <c r="C70" s="28"/>
    </row>
    <row r="71" spans="2:3" x14ac:dyDescent="0.25">
      <c r="B71" s="28"/>
      <c r="C71" s="28"/>
    </row>
  </sheetData>
  <mergeCells count="7">
    <mergeCell ref="B11:K11"/>
    <mergeCell ref="B13:F13"/>
    <mergeCell ref="B1:K1"/>
    <mergeCell ref="B3:C3"/>
    <mergeCell ref="D3:K3"/>
    <mergeCell ref="B4:C4"/>
    <mergeCell ref="D4:K4"/>
  </mergeCells>
  <dataValidations count="11">
    <dataValidation type="list" allowBlank="1" showErrorMessage="1" sqref="E14:E15" xr:uid="{CF154FB3-77BE-44AC-A2B6-8760FF1A24E6}">
      <formula1>$B$28:$B$30</formula1>
    </dataValidation>
    <dataValidation type="list" allowBlank="1" showErrorMessage="1" sqref="E17" xr:uid="{473661EA-C100-4397-88AE-02ED88A359D7}">
      <formula1>$B$35:$B$37</formula1>
    </dataValidation>
    <dataValidation type="list" allowBlank="1" showErrorMessage="1" sqref="E18 E20" xr:uid="{5AC9066F-3E60-4244-8F4C-96364B28F117}">
      <formula1>$B$39:$B$41</formula1>
    </dataValidation>
    <dataValidation type="list" allowBlank="1" showErrorMessage="1" sqref="E19" xr:uid="{2D1AC55C-54B5-4E22-9C19-609270B327FF}">
      <formula1>$B$43:$B$45</formula1>
    </dataValidation>
    <dataValidation type="list" allowBlank="1" showErrorMessage="1" sqref="E21" xr:uid="{DABA12B1-9A48-497D-A113-BB9A3CAD1560}">
      <formula1>$B$47:$B$49</formula1>
    </dataValidation>
    <dataValidation type="list" allowBlank="1" showErrorMessage="1" sqref="E22" xr:uid="{23F3665B-C5C9-405C-8E83-42389FFEDFAD}">
      <formula1>$B$51:$B$53</formula1>
    </dataValidation>
    <dataValidation type="list" allowBlank="1" showErrorMessage="1" sqref="E23" xr:uid="{7C0D7E58-3148-4533-915D-6EFD7063BF3A}">
      <formula1>$B$55:$B$57</formula1>
    </dataValidation>
    <dataValidation type="list" allowBlank="1" showErrorMessage="1" sqref="E24" xr:uid="{07C4B0CD-EA8F-4FE3-B292-F840842259C5}">
      <formula1>$B$59:$B$60</formula1>
    </dataValidation>
    <dataValidation type="list" allowBlank="1" showErrorMessage="1" sqref="I14:I15 I17:I23" xr:uid="{397EF6DC-3E96-426D-98C8-078AEA230B3D}">
      <formula1>$B$62:$B$64</formula1>
    </dataValidation>
    <dataValidation type="list" allowBlank="1" showErrorMessage="1" sqref="I16 I24" xr:uid="{07B4AEEE-44BA-4499-9E36-32D205F32ECF}">
      <formula1>$B$66:$B$67</formula1>
    </dataValidation>
    <dataValidation type="list" allowBlank="1" showErrorMessage="1" sqref="E16" xr:uid="{B5F1829B-8473-461C-8F00-E7955A96A52D}">
      <formula1>$B$69:$B$70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Instructions</vt:lpstr>
      <vt:lpstr>Technical Compliance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 Makan</dc:creator>
  <dc:description/>
  <cp:lastModifiedBy>BMasela</cp:lastModifiedBy>
  <cp:revision>1</cp:revision>
  <cp:lastPrinted>2016-08-02T06:47:16Z</cp:lastPrinted>
  <dcterms:created xsi:type="dcterms:W3CDTF">2016-07-27T12:52:31Z</dcterms:created>
  <dcterms:modified xsi:type="dcterms:W3CDTF">2021-10-22T10:11:07Z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